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0.143\再生協共有\経営改善支援センター\07ＨＰ原稿\HP４０５原稿(R4.5.13～）\新書式　４伴走支援申請\"/>
    </mc:Choice>
  </mc:AlternateContent>
  <xr:revisionPtr revIDLastSave="0" documentId="13_ncr:1_{1CB9D6BE-EEFC-41EE-A35B-0602BF6ADC54}" xr6:coauthVersionLast="47" xr6:coauthVersionMax="47" xr10:uidLastSave="{00000000-0000-0000-0000-000000000000}"/>
  <bookViews>
    <workbookView xWindow="-120" yWindow="-120" windowWidth="20730" windowHeight="11160" xr2:uid="{00000000-000D-0000-FFFF-FFFF00000000}"/>
  </bookViews>
  <sheets>
    <sheet name="フォーム①個人" sheetId="1" r:id="rId1"/>
    <sheet name="フォーム②法人" sheetId="4" r:id="rId2"/>
  </sheets>
  <definedNames>
    <definedName name="_xlnm.Print_Area" localSheetId="0">フォーム①個人!$A$1:$I$56</definedName>
    <definedName name="_xlnm.Print_Area" localSheetId="1">フォーム②法人!$A$1:$I$45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1" l="1"/>
  <c r="F30" i="4"/>
  <c r="D19" i="4"/>
  <c r="D19" i="1"/>
  <c r="E34" i="4"/>
  <c r="E38" i="1"/>
  <c r="F27" i="4" l="1"/>
  <c r="H34" i="4" l="1"/>
  <c r="F28" i="4"/>
  <c r="F29" i="4" s="1"/>
  <c r="H19" i="4"/>
  <c r="F26" i="1"/>
  <c r="F27" i="1" l="1"/>
  <c r="H38" i="1"/>
  <c r="F30" i="1" l="1"/>
  <c r="F31" i="1" s="1"/>
  <c r="H32" i="1" l="1"/>
  <c r="F32" i="1"/>
  <c r="F34" i="1" s="1"/>
  <c r="F35" i="1" s="1"/>
  <c r="D33" i="1"/>
  <c r="H19" i="1"/>
</calcChain>
</file>

<file path=xl/sharedStrings.xml><?xml version="1.0" encoding="utf-8"?>
<sst xmlns="http://schemas.openxmlformats.org/spreadsheetml/2006/main" count="125" uniqueCount="83">
  <si>
    <t>住所</t>
    <rPh sb="0" eb="2">
      <t>ジュウショ</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</si>
  <si>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</si>
  <si>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</si>
  <si>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</si>
  <si>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&lt;認定支援機関が個人の場合&gt;</t>
    <rPh sb="1" eb="3">
      <t>ニンテイ</t>
    </rPh>
    <rPh sb="3" eb="5">
      <t>シエン</t>
    </rPh>
    <rPh sb="5" eb="7">
      <t>キカン</t>
    </rPh>
    <rPh sb="8" eb="10">
      <t>コジン</t>
    </rPh>
    <rPh sb="11" eb="13">
      <t>バアイ</t>
    </rPh>
    <phoneticPr fontId="2"/>
  </si>
  <si>
    <t>振込先</t>
    <rPh sb="0" eb="2">
      <t>フリコミ</t>
    </rPh>
    <rPh sb="2" eb="3">
      <t>サキ</t>
    </rPh>
    <phoneticPr fontId="2"/>
  </si>
  <si>
    <t>&lt;認定支援機関が法人の場合&gt;</t>
    <rPh sb="1" eb="3">
      <t>ニンテイ</t>
    </rPh>
    <rPh sb="3" eb="5">
      <t>シエン</t>
    </rPh>
    <rPh sb="5" eb="7">
      <t>キカン</t>
    </rPh>
    <rPh sb="8" eb="10">
      <t>ホウジン</t>
    </rPh>
    <rPh sb="11" eb="13">
      <t>バアイ</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</si>
  <si>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</si>
  <si>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</si>
  <si>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</si>
  <si>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</si>
  <si>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</si>
  <si>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　　　↑</t>
    <phoneticPr fontId="2"/>
  </si>
  <si>
    <t>うち消費税等</t>
    <rPh sb="2" eb="5">
      <t>ショウヒゼイ</t>
    </rPh>
    <rPh sb="5" eb="6">
      <t>トウ</t>
    </rPh>
    <phoneticPr fontId="2"/>
  </si>
  <si>
    <t>税抜金額</t>
    <rPh sb="0" eb="1">
      <t>ゼイ</t>
    </rPh>
    <rPh sb="1" eb="2">
      <t>ヌ</t>
    </rPh>
    <rPh sb="2" eb="4">
      <t>キンガク</t>
    </rPh>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</si>
  <si>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</si>
  <si>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</si>
  <si>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</si>
  <si>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</si>
  <si>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</si>
  <si>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確認</t>
    <rPh sb="0" eb="2">
      <t>カクニン</t>
    </rPh>
    <phoneticPr fontId="2"/>
  </si>
  <si>
    <t>事項</t>
    <rPh sb="0" eb="2">
      <t>ジコウ</t>
    </rPh>
    <phoneticPr fontId="2"/>
  </si>
  <si>
    <r>
      <t>但し、</t>
    </r>
    <r>
      <rPr>
        <sz val="11"/>
        <color rgb="FFFF0000"/>
        <rFont val="ＭＳ Ｐゴシック"/>
        <family val="3"/>
        <charset val="128"/>
        <scheme val="minor"/>
      </rPr>
      <t>○○○株式会社</t>
    </r>
    <r>
      <rPr>
        <sz val="11"/>
        <color theme="1"/>
        <rFont val="ＭＳ Ｐゴシック"/>
        <family val="2"/>
        <charset val="128"/>
        <scheme val="minor"/>
      </rPr>
      <t>経営改善計画策定支援に係る費用支払として</t>
    </r>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</si>
  <si>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認定支援機関名</t>
    <rPh sb="0" eb="2">
      <t>ニンテイ</t>
    </rPh>
    <rPh sb="2" eb="4">
      <t>シエン</t>
    </rPh>
    <rPh sb="4" eb="6">
      <t>キカン</t>
    </rPh>
    <rPh sb="6" eb="7">
      <t>メイ</t>
    </rPh>
    <phoneticPr fontId="2"/>
  </si>
  <si>
    <t>個人・源泉税率</t>
    <rPh sb="0" eb="2">
      <t>コジン</t>
    </rPh>
    <rPh sb="3" eb="5">
      <t>ゲンセン</t>
    </rPh>
    <rPh sb="5" eb="6">
      <t>ゼイ</t>
    </rPh>
    <rPh sb="6" eb="7">
      <t>リツ</t>
    </rPh>
    <phoneticPr fontId="2"/>
  </si>
  <si>
    <t>確認印</t>
    <rPh sb="0" eb="3">
      <t>カクニンイン</t>
    </rPh>
    <phoneticPr fontId="2"/>
  </si>
  <si>
    <t>検印</t>
    <rPh sb="0" eb="2">
      <t>ケンイン</t>
    </rPh>
    <phoneticPr fontId="2"/>
  </si>
  <si>
    <t>令和　　年　　月　　日</t>
    <rPh sb="0" eb="1">
      <t>レイ</t>
    </rPh>
    <rPh sb="1" eb="2">
      <t>ワ</t>
    </rPh>
    <rPh sb="4" eb="5">
      <t>ネン</t>
    </rPh>
    <rPh sb="7" eb="8">
      <t>ガツ</t>
    </rPh>
    <rPh sb="10" eb="11">
      <t>ニチ</t>
    </rPh>
    <phoneticPr fontId="2"/>
  </si>
  <si>
    <t>上記の振込先口座は支払先登録書に届出した振込先口座をご記入ください。</t>
    <rPh sb="0" eb="2">
      <t>ジョウキ</t>
    </rPh>
    <rPh sb="3" eb="5">
      <t>フリコミ</t>
    </rPh>
    <rPh sb="5" eb="6">
      <t>サキ</t>
    </rPh>
    <rPh sb="6" eb="8">
      <t>コウザ</t>
    </rPh>
    <rPh sb="9" eb="11">
      <t>シハライ</t>
    </rPh>
    <rPh sb="11" eb="12">
      <t>サキ</t>
    </rPh>
    <rPh sb="12" eb="14">
      <t>トウロク</t>
    </rPh>
    <rPh sb="14" eb="15">
      <t>ショ</t>
    </rPh>
    <rPh sb="16" eb="18">
      <t>トドケデ</t>
    </rPh>
    <rPh sb="20" eb="22">
      <t>フリコミ</t>
    </rPh>
    <rPh sb="22" eb="23">
      <t>サキ</t>
    </rPh>
    <rPh sb="23" eb="25">
      <t>コウザ</t>
    </rPh>
    <rPh sb="27" eb="29">
      <t>キニュウ</t>
    </rPh>
    <phoneticPr fontId="2"/>
  </si>
  <si>
    <t>（消費税１０％用）</t>
    <rPh sb="1" eb="4">
      <t>ショウヒゼイ</t>
    </rPh>
    <rPh sb="7" eb="8">
      <t>ヨウ</t>
    </rPh>
    <phoneticPr fontId="2"/>
  </si>
  <si>
    <t>〒</t>
    <phoneticPr fontId="2"/>
  </si>
  <si>
    <t>住所</t>
    <rPh sb="0" eb="2">
      <t>ジュウショ</t>
    </rPh>
    <phoneticPr fontId="2"/>
  </si>
  <si>
    <t>認定経営革新等支援機関名</t>
    <rPh sb="0" eb="6">
      <t>ニンテイケイエイカクシン</t>
    </rPh>
    <rPh sb="6" eb="7">
      <t>トウ</t>
    </rPh>
    <rPh sb="7" eb="11">
      <t>シエンキカン</t>
    </rPh>
    <rPh sb="11" eb="12">
      <t>メイ</t>
    </rPh>
    <phoneticPr fontId="2"/>
  </si>
  <si>
    <t>印</t>
    <rPh sb="0" eb="1">
      <t>イン</t>
    </rPh>
    <phoneticPr fontId="2"/>
  </si>
  <si>
    <t>（利用申請使用印）</t>
    <rPh sb="1" eb="5">
      <t>リヨウシンセイ</t>
    </rPh>
    <rPh sb="5" eb="7">
      <t>シヨウ</t>
    </rPh>
    <rPh sb="7" eb="8">
      <t>イン</t>
    </rPh>
    <phoneticPr fontId="2"/>
  </si>
  <si>
    <t>（小数点以下切上げ）</t>
    <rPh sb="1" eb="7">
      <t>ショウスウテンイカキ</t>
    </rPh>
    <rPh sb="7" eb="8">
      <t>ア</t>
    </rPh>
    <phoneticPr fontId="2"/>
  </si>
  <si>
    <t>(a)　　（別紙２－４）</t>
    <phoneticPr fontId="2"/>
  </si>
  <si>
    <t>(b)</t>
    <phoneticPr fontId="2"/>
  </si>
  <si>
    <t>B＝A/2</t>
    <phoneticPr fontId="2"/>
  </si>
  <si>
    <t>A=(a)-(b)</t>
    <phoneticPr fontId="2"/>
  </si>
  <si>
    <t>D＝C×10／１10</t>
    <phoneticPr fontId="2"/>
  </si>
  <si>
    <t>E＝C－D</t>
    <phoneticPr fontId="2"/>
  </si>
  <si>
    <t>G＝Ｃ－F</t>
    <phoneticPr fontId="2"/>
  </si>
  <si>
    <t>(うち消費税等</t>
    <rPh sb="3" eb="6">
      <t>ショウヒゼイ</t>
    </rPh>
    <rPh sb="6" eb="7">
      <t>トウ</t>
    </rPh>
    <phoneticPr fontId="2"/>
  </si>
  <si>
    <t>円）</t>
    <rPh sb="0" eb="1">
      <t>エン</t>
    </rPh>
    <phoneticPr fontId="2"/>
  </si>
  <si>
    <t>口座名義（フリガナ）</t>
    <rPh sb="0" eb="4">
      <t>コウザメイギ</t>
    </rPh>
    <phoneticPr fontId="2"/>
  </si>
  <si>
    <t>振込口座を変更する場合は、口座の変更届を提出して下さい。</t>
    <rPh sb="0" eb="4">
      <t>フリコミコウザ</t>
    </rPh>
    <rPh sb="5" eb="7">
      <t>ヘンコウ</t>
    </rPh>
    <rPh sb="9" eb="11">
      <t>バアイ</t>
    </rPh>
    <rPh sb="13" eb="15">
      <t>コウザ</t>
    </rPh>
    <rPh sb="16" eb="19">
      <t>ヘンコウトドケ</t>
    </rPh>
    <rPh sb="20" eb="22">
      <t>テイシュツ</t>
    </rPh>
    <rPh sb="24" eb="25">
      <t>クダ</t>
    </rPh>
    <phoneticPr fontId="2"/>
  </si>
  <si>
    <t>△△銀行△△支店　　　</t>
    <rPh sb="2" eb="4">
      <t>ギンコウ</t>
    </rPh>
    <rPh sb="6" eb="8">
      <t>シテン</t>
    </rPh>
    <phoneticPr fontId="2"/>
  </si>
  <si>
    <t>普通預金　</t>
    <phoneticPr fontId="2"/>
  </si>
  <si>
    <t>静岡県支援中小企業活性化協議会　御中</t>
    <rPh sb="0" eb="2">
      <t>シズオカ</t>
    </rPh>
    <rPh sb="2" eb="3">
      <t>ケン</t>
    </rPh>
    <rPh sb="3" eb="5">
      <t>シエン</t>
    </rPh>
    <rPh sb="5" eb="7">
      <t>チュウショウ</t>
    </rPh>
    <rPh sb="7" eb="9">
      <t>キギョウ</t>
    </rPh>
    <rPh sb="9" eb="11">
      <t>カッセイ</t>
    </rPh>
    <rPh sb="11" eb="12">
      <t>カ</t>
    </rPh>
    <rPh sb="12" eb="15">
      <t>キョウギカイ</t>
    </rPh>
    <rPh sb="16" eb="18">
      <t>オンチュウ</t>
    </rPh>
    <phoneticPr fontId="2"/>
  </si>
  <si>
    <t>印</t>
    <rPh sb="0" eb="1">
      <t>イン</t>
    </rPh>
    <phoneticPr fontId="2"/>
  </si>
  <si>
    <t>円</t>
    <rPh sb="0" eb="1">
      <t>エン</t>
    </rPh>
    <phoneticPr fontId="2"/>
  </si>
  <si>
    <t>（うち消費税</t>
    <rPh sb="3" eb="6">
      <t>ショウヒゼイ</t>
    </rPh>
    <phoneticPr fontId="2"/>
  </si>
  <si>
    <t>円）</t>
    <rPh sb="0" eb="1">
      <t>エン</t>
    </rPh>
    <phoneticPr fontId="2"/>
  </si>
  <si>
    <t>円　　　　</t>
    <rPh sb="0" eb="1">
      <t>エン</t>
    </rPh>
    <phoneticPr fontId="2"/>
  </si>
  <si>
    <t>A</t>
    <phoneticPr fontId="2"/>
  </si>
  <si>
    <t>B</t>
    <phoneticPr fontId="2"/>
  </si>
  <si>
    <t>C = A-B</t>
    <phoneticPr fontId="2"/>
  </si>
  <si>
    <r>
      <t>D = C÷２</t>
    </r>
    <r>
      <rPr>
        <sz val="8"/>
        <color theme="1"/>
        <rFont val="ＭＳ Ｐゴシック"/>
        <family val="3"/>
        <charset val="128"/>
        <scheme val="minor"/>
      </rPr>
      <t>（小数点以下切上）</t>
    </r>
    <rPh sb="8" eb="14">
      <t>ショウスウテンイカキ</t>
    </rPh>
    <rPh sb="14" eb="15">
      <t>ア</t>
    </rPh>
    <phoneticPr fontId="2"/>
  </si>
  <si>
    <t>F　=　D×１０/１１０</t>
    <phoneticPr fontId="2"/>
  </si>
  <si>
    <t>留保金額（伴走支援実施まで）</t>
    <rPh sb="0" eb="4">
      <t>リュウホキンガク</t>
    </rPh>
    <rPh sb="5" eb="11">
      <t>バンソウシエンジッシ</t>
    </rPh>
    <phoneticPr fontId="2"/>
  </si>
  <si>
    <t>留保金額（伴走支援実施まで）</t>
    <rPh sb="0" eb="4">
      <t>リュウホキンガク</t>
    </rPh>
    <rPh sb="5" eb="9">
      <t>バンソウシエン</t>
    </rPh>
    <rPh sb="9" eb="11">
      <t>ジッシ</t>
    </rPh>
    <phoneticPr fontId="2"/>
  </si>
  <si>
    <t>静岡商工会議所</t>
    <rPh sb="0" eb="7">
      <t>シズオカショウコウカイギショ</t>
    </rPh>
    <phoneticPr fontId="2"/>
  </si>
  <si>
    <t>【経営改善計画策定支援事業】</t>
    <rPh sb="1" eb="13">
      <t>ケイエイカイゼンケイカクサクテイシエンジギョウ</t>
    </rPh>
    <phoneticPr fontId="2"/>
  </si>
  <si>
    <t>部分のみ入力できます。自動計算されます</t>
    <rPh sb="0" eb="2">
      <t>ブブン</t>
    </rPh>
    <rPh sb="4" eb="6">
      <t>ニュウリョク</t>
    </rPh>
    <rPh sb="11" eb="13">
      <t>ジドウ</t>
    </rPh>
    <rPh sb="13" eb="15">
      <t>ケイサン</t>
    </rPh>
    <phoneticPr fontId="2"/>
  </si>
  <si>
    <t>静岡商工会議所</t>
    <phoneticPr fontId="2"/>
  </si>
  <si>
    <t>（利用申請使用印）</t>
    <phoneticPr fontId="2"/>
  </si>
  <si>
    <t>部分のみ入力してください。自動計算されます。</t>
    <rPh sb="0" eb="2">
      <t>ブブン</t>
    </rPh>
    <rPh sb="4" eb="6">
      <t>ニュウリョク</t>
    </rPh>
    <rPh sb="13" eb="15">
      <t>ジドウ</t>
    </rPh>
    <rPh sb="15" eb="17">
      <t>ケイサン</t>
    </rPh>
    <phoneticPr fontId="2"/>
  </si>
  <si>
    <t>(伴走費用・金融機関交渉費用除く）</t>
    <rPh sb="1" eb="5">
      <t>バンソウヒヨウ</t>
    </rPh>
    <rPh sb="6" eb="10">
      <t>キンユウキカン</t>
    </rPh>
    <rPh sb="10" eb="15">
      <t>コウショウヒヨウノゾ</t>
    </rPh>
    <phoneticPr fontId="2"/>
  </si>
  <si>
    <t>（計画策定費用見積額の2/3以下かつ２００万円以下）</t>
    <rPh sb="1" eb="5">
      <t>ケイカクサクテイ</t>
    </rPh>
    <rPh sb="5" eb="7">
      <t>ヒヨウ</t>
    </rPh>
    <rPh sb="7" eb="9">
      <t>ミツ</t>
    </rPh>
    <rPh sb="9" eb="10">
      <t>ガク</t>
    </rPh>
    <rPh sb="14" eb="16">
      <t>イカ</t>
    </rPh>
    <rPh sb="21" eb="23">
      <t>マンエン</t>
    </rPh>
    <rPh sb="23" eb="25">
      <t>イカ</t>
    </rPh>
    <phoneticPr fontId="2"/>
  </si>
  <si>
    <t>差引　協議会費用負担額（税込）</t>
    <rPh sb="0" eb="2">
      <t>サシヒキ</t>
    </rPh>
    <rPh sb="3" eb="6">
      <t>キョウギカイ</t>
    </rPh>
    <rPh sb="6" eb="8">
      <t>ヒヨウ</t>
    </rPh>
    <rPh sb="8" eb="10">
      <t>フタン</t>
    </rPh>
    <rPh sb="10" eb="11">
      <t>ガク</t>
    </rPh>
    <rPh sb="12" eb="14">
      <t>ゼイコ</t>
    </rPh>
    <phoneticPr fontId="2"/>
  </si>
  <si>
    <t>差引 協議会費用負担額（税込）</t>
    <rPh sb="0" eb="2">
      <t>サシヒキ</t>
    </rPh>
    <rPh sb="3" eb="6">
      <t>キョウギカイ</t>
    </rPh>
    <rPh sb="6" eb="8">
      <t>ヒヨウ</t>
    </rPh>
    <rPh sb="8" eb="10">
      <t>フタン</t>
    </rPh>
    <rPh sb="10" eb="11">
      <t>ガク</t>
    </rPh>
    <rPh sb="12" eb="14">
      <t>ゼイコ</t>
    </rPh>
    <phoneticPr fontId="2"/>
  </si>
  <si>
    <t>C＝B</t>
    <phoneticPr fontId="2"/>
  </si>
  <si>
    <r>
      <t>経営改善計画策定費用請求書(留保額：</t>
    </r>
    <r>
      <rPr>
        <sz val="16"/>
        <color theme="1"/>
        <rFont val="ＭＳ Ｐゴシック"/>
        <family val="3"/>
        <charset val="128"/>
        <scheme val="minor"/>
      </rPr>
      <t>協議会負担の</t>
    </r>
    <r>
      <rPr>
        <sz val="18"/>
        <color theme="1"/>
        <rFont val="ＭＳ Ｐゴシック"/>
        <family val="2"/>
        <charset val="128"/>
        <scheme val="minor"/>
      </rPr>
      <t>１/２）</t>
    </r>
    <rPh sb="0" eb="4">
      <t>ケイエイカイゼン</t>
    </rPh>
    <rPh sb="4" eb="6">
      <t>ケイカク</t>
    </rPh>
    <rPh sb="6" eb="8">
      <t>サクテイ</t>
    </rPh>
    <rPh sb="8" eb="10">
      <t>ヒヨウ</t>
    </rPh>
    <rPh sb="10" eb="13">
      <t>セイキュウショ</t>
    </rPh>
    <rPh sb="14" eb="17">
      <t>リュウホガク</t>
    </rPh>
    <rPh sb="18" eb="23">
      <t>キョウギカイフタン</t>
    </rPh>
    <phoneticPr fontId="2"/>
  </si>
  <si>
    <r>
      <t>請求額</t>
    </r>
    <r>
      <rPr>
        <sz val="14"/>
        <color theme="1"/>
        <rFont val="ＭＳ Ｐゴシック"/>
        <family val="3"/>
        <charset val="128"/>
        <scheme val="minor"/>
      </rPr>
      <t>（第２回）</t>
    </r>
    <rPh sb="0" eb="2">
      <t>セイキュウ</t>
    </rPh>
    <rPh sb="2" eb="3">
      <t>ガク</t>
    </rPh>
    <rPh sb="4" eb="5">
      <t>ダイ</t>
    </rPh>
    <rPh sb="6" eb="7">
      <t>カイ</t>
    </rPh>
    <phoneticPr fontId="2"/>
  </si>
  <si>
    <t>E =D</t>
    <phoneticPr fontId="2"/>
  </si>
  <si>
    <t>請求額（第２回）</t>
    <rPh sb="0" eb="2">
      <t>セイキュウ</t>
    </rPh>
    <rPh sb="2" eb="3">
      <t>ガク</t>
    </rPh>
    <rPh sb="4" eb="5">
      <t>ダイ</t>
    </rPh>
    <rPh sb="6" eb="7">
      <t>カイ</t>
    </rPh>
    <phoneticPr fontId="2"/>
  </si>
  <si>
    <r>
      <t>経営改善計画策定費用請求書(留保額：</t>
    </r>
    <r>
      <rPr>
        <sz val="16"/>
        <color theme="1"/>
        <rFont val="ＭＳ Ｐゴシック"/>
        <family val="3"/>
        <charset val="128"/>
        <scheme val="minor"/>
      </rPr>
      <t>協議会負担の</t>
    </r>
    <r>
      <rPr>
        <sz val="18"/>
        <color theme="1"/>
        <rFont val="ＭＳ Ｐゴシック"/>
        <family val="2"/>
        <charset val="128"/>
        <scheme val="minor"/>
      </rPr>
      <t>１/２）</t>
    </r>
    <rPh sb="0" eb="4">
      <t>ケイエイカイゼン</t>
    </rPh>
    <rPh sb="4" eb="6">
      <t>ケイカク</t>
    </rPh>
    <rPh sb="6" eb="8">
      <t>サクテイ</t>
    </rPh>
    <rPh sb="8" eb="10">
      <t>ヒヨウ</t>
    </rPh>
    <rPh sb="10" eb="13">
      <t>セイキュウショ</t>
    </rPh>
    <rPh sb="14" eb="16">
      <t>リュウホ</t>
    </rPh>
    <rPh sb="16" eb="17">
      <t>ガク</t>
    </rPh>
    <rPh sb="18" eb="21">
      <t>キョウギカイ</t>
    </rPh>
    <rPh sb="21" eb="23">
      <t>フタン</t>
    </rPh>
    <phoneticPr fontId="2"/>
  </si>
  <si>
    <t>第２回振込金額</t>
    <rPh sb="0" eb="1">
      <t>ダイ</t>
    </rPh>
    <rPh sb="2" eb="3">
      <t>カイ</t>
    </rPh>
    <rPh sb="3" eb="5">
      <t>フリコミ</t>
    </rPh>
    <rPh sb="5" eb="7">
      <t>キンガク</t>
    </rPh>
    <phoneticPr fontId="2"/>
  </si>
  <si>
    <t>第２回振込金額</t>
    <rPh sb="0" eb="1">
      <t>ダイ</t>
    </rPh>
    <rPh sb="3" eb="5">
      <t>フリコミ</t>
    </rPh>
    <rPh sb="5" eb="7">
      <t>キンガク</t>
    </rPh>
    <phoneticPr fontId="2"/>
  </si>
  <si>
    <t>協議会　今回費用請求額（留保金額分）</t>
    <rPh sb="0" eb="3">
      <t>キョウギカイ</t>
    </rPh>
    <rPh sb="4" eb="6">
      <t>コンカイ</t>
    </rPh>
    <rPh sb="6" eb="8">
      <t>ヒヨウ</t>
    </rPh>
    <rPh sb="8" eb="10">
      <t>セイキュウ</t>
    </rPh>
    <rPh sb="10" eb="11">
      <t>ガク</t>
    </rPh>
    <rPh sb="12" eb="14">
      <t>リュウホ</t>
    </rPh>
    <rPh sb="14" eb="15">
      <t>キン</t>
    </rPh>
    <rPh sb="15" eb="16">
      <t>ガク</t>
    </rPh>
    <rPh sb="16" eb="17">
      <t>ブン</t>
    </rPh>
    <phoneticPr fontId="2"/>
  </si>
  <si>
    <t>源泉所得税(10.21%)</t>
    <rPh sb="0" eb="2">
      <t>ゲンセン</t>
    </rPh>
    <rPh sb="2" eb="5">
      <t>ショトクゼイ</t>
    </rPh>
    <phoneticPr fontId="2"/>
  </si>
  <si>
    <t>協議会使用欄</t>
    <rPh sb="0" eb="3">
      <t>キョウギカイ</t>
    </rPh>
    <rPh sb="3" eb="5">
      <t>シヨウ</t>
    </rPh>
    <rPh sb="5" eb="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</si>
</sst>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8"/>
      <color theme="1"/>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rgb="FFFF0000"/>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0" fillId="0" borderId="0" xfId="0" applyProtection="1">
      <alignment vertical="center"/>
      <protection locked="0"/>
    </xf>
    <xf numFmtId="0" fontId="3" fillId="0" borderId="0" xfId="0" applyFont="1" applyProtection="1">
      <alignment vertical="center"/>
      <protection locked="0"/>
    </xf>
    <xf numFmtId="0" fontId="0" fillId="2" borderId="0" xfId="0" applyFill="1" applyProtection="1">
      <alignment vertical="center"/>
      <protection locked="0"/>
    </xf>
    <xf numFmtId="0" fontId="0" fillId="0" borderId="0" xfId="0"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3" fontId="0" fillId="0" borderId="0" xfId="0" applyNumberFormat="1" applyProtection="1">
      <alignment vertical="center"/>
      <protection locked="0"/>
    </xf>
    <xf numFmtId="3" fontId="0" fillId="2" borderId="0" xfId="0" applyNumberFormat="1" applyFill="1" applyProtection="1">
      <alignment vertical="center"/>
      <protection locked="0"/>
    </xf>
    <xf numFmtId="38" fontId="0" fillId="2" borderId="0" xfId="1" applyFont="1" applyFill="1" applyProtection="1">
      <alignment vertical="center"/>
      <protection locked="0"/>
    </xf>
    <xf numFmtId="38" fontId="0" fillId="0" borderId="0" xfId="1" applyFont="1" applyProtection="1">
      <alignment vertical="center"/>
      <protection locked="0"/>
    </xf>
    <xf numFmtId="56" fontId="0" fillId="0" borderId="0" xfId="0" applyNumberFormat="1" applyProtection="1">
      <alignment vertical="center"/>
      <protection locked="0"/>
    </xf>
    <xf numFmtId="0" fontId="5" fillId="0" borderId="0" xfId="0" applyFont="1" applyProtection="1">
      <alignment vertical="center"/>
      <protection locked="0"/>
    </xf>
    <xf numFmtId="38" fontId="7" fillId="0" borderId="0" xfId="1" applyFont="1" applyProtection="1">
      <alignment vertical="center"/>
      <protection locked="0"/>
    </xf>
    <xf numFmtId="176" fontId="0" fillId="0" borderId="0" xfId="0" applyNumberFormat="1" applyProtection="1">
      <alignment vertical="center"/>
    </xf>
    <xf numFmtId="38" fontId="0" fillId="0" borderId="0" xfId="1" applyFont="1" applyProtection="1">
      <alignment vertical="center"/>
    </xf>
    <xf numFmtId="0" fontId="0" fillId="0" borderId="0" xfId="0" applyProtection="1">
      <alignment vertical="center"/>
    </xf>
    <xf numFmtId="0" fontId="9" fillId="0" borderId="0" xfId="0" applyFont="1" applyProtection="1">
      <alignment vertical="center"/>
      <protection locked="0"/>
    </xf>
    <xf numFmtId="3" fontId="4" fillId="0" borderId="0" xfId="0" applyNumberFormat="1" applyFont="1" applyAlignment="1" applyProtection="1">
      <alignment vertical="center" shrinkToFit="1"/>
    </xf>
    <xf numFmtId="0" fontId="6" fillId="0" borderId="9" xfId="0" applyFont="1" applyBorder="1" applyAlignment="1" applyProtection="1">
      <alignment horizontal="center" vertical="center"/>
      <protection locked="0"/>
    </xf>
    <xf numFmtId="38" fontId="0" fillId="0" borderId="6" xfId="0" applyNumberFormat="1" applyBorder="1" applyProtection="1">
      <alignment vertical="center"/>
      <protection locked="0"/>
    </xf>
    <xf numFmtId="0" fontId="0" fillId="0" borderId="0" xfId="0" applyBorder="1" applyAlignment="1" applyProtection="1">
      <alignment horizontal="right" vertical="center"/>
      <protection locked="0"/>
    </xf>
    <xf numFmtId="0" fontId="8" fillId="0" borderId="0" xfId="0" applyFont="1" applyProtection="1">
      <alignment vertical="center"/>
      <protection locked="0"/>
    </xf>
    <xf numFmtId="0" fontId="0" fillId="0" borderId="0" xfId="0" applyBorder="1" applyAlignment="1" applyProtection="1">
      <alignment horizontal="right" vertical="center"/>
      <protection locked="0"/>
    </xf>
    <xf numFmtId="0" fontId="11" fillId="0" borderId="0" xfId="0" applyFont="1" applyProtection="1">
      <alignment vertical="center"/>
      <protection locked="0"/>
    </xf>
    <xf numFmtId="0" fontId="13" fillId="0" borderId="0" xfId="0" applyFont="1" applyProtection="1">
      <alignment vertical="center"/>
      <protection locked="0"/>
    </xf>
    <xf numFmtId="38" fontId="12" fillId="0" borderId="0" xfId="1" applyFont="1" applyAlignment="1" applyProtection="1">
      <alignment horizontal="right" vertical="center"/>
    </xf>
    <xf numFmtId="0" fontId="0" fillId="0" borderId="0" xfId="0" applyFill="1" applyProtection="1">
      <alignment vertical="center"/>
      <protection locked="0"/>
    </xf>
    <xf numFmtId="38" fontId="0" fillId="0" borderId="0" xfId="1" applyFont="1" applyFill="1" applyProtection="1">
      <alignment vertical="center"/>
    </xf>
    <xf numFmtId="0" fontId="15" fillId="0" borderId="0" xfId="0" applyFont="1" applyProtection="1">
      <alignment vertical="center"/>
      <protection locked="0"/>
    </xf>
    <xf numFmtId="38" fontId="12" fillId="0" borderId="0" xfId="1" applyFont="1" applyProtection="1">
      <alignment vertical="center"/>
    </xf>
    <xf numFmtId="0" fontId="16" fillId="0" borderId="0" xfId="0"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0" fillId="0" borderId="0" xfId="0" applyAlignment="1" applyProtection="1">
      <protection locked="0"/>
    </xf>
    <xf numFmtId="0" fontId="0" fillId="2" borderId="2" xfId="0" applyFill="1" applyBorder="1" applyProtection="1">
      <alignment vertical="center"/>
      <protection locked="0"/>
    </xf>
    <xf numFmtId="0" fontId="0" fillId="2" borderId="0" xfId="0" applyFill="1" applyBorder="1" applyProtection="1">
      <alignment vertical="center"/>
      <protection locked="0"/>
    </xf>
    <xf numFmtId="0" fontId="0" fillId="2" borderId="7" xfId="0" applyFill="1" applyBorder="1" applyProtection="1">
      <alignment vertical="center"/>
      <protection locked="0"/>
    </xf>
    <xf numFmtId="0" fontId="20" fillId="0" borderId="0" xfId="0" applyFont="1" applyProtection="1">
      <alignment vertical="center"/>
      <protection locked="0"/>
    </xf>
    <xf numFmtId="0" fontId="6"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0" xfId="0" applyAlignment="1" applyProtection="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56"/>
  <sheetViews>
    <sheetView tabSelected="1" workbookViewId="0"/>
  </sheetViews>
  <sheetFormatPr defaultRowHeight="13.5" x14ac:dyDescent="0.15"/>
  <cols>
    <col min="1" max="3" width="9" style="1"/>
    <col min="4" max="4" width="11.625" style="1" customWidth="1"/>
    <col min="5" max="5" width="10" style="1" customWidth="1"/>
    <col min="6" max="6" width="10.25" style="1" bestFit="1" customWidth="1"/>
    <col min="7" max="7" width="11.875" style="1" customWidth="1"/>
    <col min="8" max="8" width="16.125" style="1" customWidth="1"/>
    <col min="9" max="9" width="3.625" style="1" customWidth="1"/>
    <col min="10" max="16384" width="9" style="1"/>
  </cols>
  <sheetData>
    <row r="1" spans="1:9" ht="21" x14ac:dyDescent="0.15">
      <c r="A1" s="2" t="s">
        <v>4</v>
      </c>
      <c r="F1" s="3"/>
      <c r="G1" s="28" t="s">
        <v>64</v>
      </c>
    </row>
    <row r="2" spans="1:9" ht="21" x14ac:dyDescent="0.15">
      <c r="A2" s="2" t="s">
        <v>29</v>
      </c>
      <c r="F2" s="4"/>
      <c r="G2" s="4"/>
      <c r="H2" s="4"/>
    </row>
    <row r="4" spans="1:9" x14ac:dyDescent="0.15">
      <c r="A4" s="1" t="s">
        <v>65</v>
      </c>
    </row>
    <row r="5" spans="1:9" x14ac:dyDescent="0.15">
      <c r="A5" s="1" t="s">
        <v>49</v>
      </c>
      <c r="G5" s="3" t="s">
        <v>27</v>
      </c>
    </row>
    <row r="6" spans="1:9" x14ac:dyDescent="0.15">
      <c r="A6" s="1" t="s">
        <v>63</v>
      </c>
    </row>
    <row r="7" spans="1:9" ht="11.25" customHeight="1" x14ac:dyDescent="0.15"/>
    <row r="8" spans="1:9" ht="21" x14ac:dyDescent="0.15">
      <c r="A8" s="48" t="s">
        <v>73</v>
      </c>
      <c r="B8" s="48"/>
      <c r="C8" s="48"/>
      <c r="D8" s="48"/>
      <c r="E8" s="48"/>
      <c r="F8" s="48"/>
      <c r="G8" s="48"/>
      <c r="H8" s="48"/>
      <c r="I8" s="48"/>
    </row>
    <row r="10" spans="1:9" x14ac:dyDescent="0.15">
      <c r="B10" s="5" t="s">
        <v>30</v>
      </c>
      <c r="C10" s="41"/>
      <c r="D10" s="6"/>
      <c r="E10" s="6"/>
      <c r="F10" s="6"/>
      <c r="G10" s="6"/>
      <c r="H10" s="7"/>
    </row>
    <row r="11" spans="1:9" x14ac:dyDescent="0.15">
      <c r="B11" s="8" t="s">
        <v>31</v>
      </c>
      <c r="C11" s="42"/>
      <c r="D11" s="4"/>
      <c r="E11" s="4"/>
      <c r="F11" s="4"/>
      <c r="G11" s="4"/>
      <c r="H11" s="9"/>
    </row>
    <row r="12" spans="1:9" x14ac:dyDescent="0.15">
      <c r="B12" s="8"/>
      <c r="C12" s="4"/>
      <c r="D12" s="4"/>
      <c r="E12" s="4"/>
      <c r="F12" s="4"/>
      <c r="G12" s="4"/>
      <c r="H12" s="9"/>
      <c r="I12" s="4"/>
    </row>
    <row r="13" spans="1:9" x14ac:dyDescent="0.15">
      <c r="B13" s="8" t="s">
        <v>32</v>
      </c>
      <c r="C13" s="4"/>
      <c r="D13" s="4"/>
      <c r="E13" s="4"/>
      <c r="F13" s="4"/>
      <c r="G13" s="4"/>
      <c r="H13" s="9"/>
      <c r="I13" s="4"/>
    </row>
    <row r="14" spans="1:9" x14ac:dyDescent="0.15">
      <c r="B14" s="8"/>
      <c r="C14" s="42"/>
      <c r="D14" s="4"/>
      <c r="E14" s="4"/>
      <c r="F14" s="4"/>
      <c r="G14" s="27" t="s">
        <v>33</v>
      </c>
      <c r="H14" s="9"/>
      <c r="I14" s="4"/>
    </row>
    <row r="15" spans="1:9" x14ac:dyDescent="0.15">
      <c r="B15" s="8"/>
      <c r="C15" s="42"/>
      <c r="D15" s="4"/>
      <c r="E15" s="4"/>
      <c r="F15" s="4"/>
      <c r="G15" s="4"/>
      <c r="H15" s="9"/>
      <c r="I15" s="4"/>
    </row>
    <row r="16" spans="1:9" x14ac:dyDescent="0.15">
      <c r="B16" s="8"/>
      <c r="C16" s="4"/>
      <c r="D16" s="4"/>
      <c r="E16" s="4"/>
      <c r="F16" s="51" t="s">
        <v>34</v>
      </c>
      <c r="G16" s="51"/>
      <c r="H16" s="9"/>
      <c r="I16" s="4"/>
    </row>
    <row r="17" spans="1:9" x14ac:dyDescent="0.15">
      <c r="B17" s="26"/>
      <c r="C17" s="11"/>
      <c r="D17" s="11"/>
      <c r="E17" s="11"/>
      <c r="F17" s="11"/>
      <c r="G17" s="11"/>
      <c r="H17" s="12"/>
      <c r="I17" s="4"/>
    </row>
    <row r="18" spans="1:9" x14ac:dyDescent="0.15">
      <c r="E18" s="4"/>
      <c r="F18" s="4"/>
      <c r="G18" s="4"/>
      <c r="H18" s="4"/>
    </row>
    <row r="19" spans="1:9" ht="21" x14ac:dyDescent="0.15">
      <c r="A19" s="49" t="s">
        <v>74</v>
      </c>
      <c r="B19" s="50"/>
      <c r="C19" s="50"/>
      <c r="D19" s="24">
        <f>+F29</f>
        <v>200000</v>
      </c>
      <c r="E19" s="1" t="s">
        <v>1</v>
      </c>
      <c r="F19" s="1" t="s">
        <v>16</v>
      </c>
      <c r="H19" s="20">
        <f>+F30</f>
        <v>18181</v>
      </c>
      <c r="I19" s="1" t="s">
        <v>15</v>
      </c>
    </row>
    <row r="20" spans="1:9" ht="10.5" customHeight="1" x14ac:dyDescent="0.15">
      <c r="B20" s="2"/>
      <c r="C20" s="13"/>
      <c r="D20" s="24"/>
      <c r="H20" s="20"/>
    </row>
    <row r="21" spans="1:9" x14ac:dyDescent="0.15">
      <c r="B21" s="3" t="s">
        <v>22</v>
      </c>
    </row>
    <row r="23" spans="1:9" x14ac:dyDescent="0.15">
      <c r="B23" s="1" t="s">
        <v>2</v>
      </c>
    </row>
    <row r="24" spans="1:9" x14ac:dyDescent="0.15">
      <c r="C24" s="1" t="s">
        <v>18</v>
      </c>
      <c r="F24" s="14">
        <v>600000</v>
      </c>
      <c r="G24" s="1" t="s">
        <v>1</v>
      </c>
      <c r="H24" s="1" t="s">
        <v>36</v>
      </c>
    </row>
    <row r="25" spans="1:9" x14ac:dyDescent="0.15">
      <c r="C25" s="1" t="s">
        <v>3</v>
      </c>
      <c r="F25" s="15">
        <v>200000</v>
      </c>
      <c r="G25" s="1" t="s">
        <v>1</v>
      </c>
      <c r="H25" s="1" t="s">
        <v>37</v>
      </c>
    </row>
    <row r="26" spans="1:9" x14ac:dyDescent="0.15">
      <c r="C26" s="1" t="s">
        <v>70</v>
      </c>
      <c r="F26" s="21">
        <f>F24-F25</f>
        <v>400000</v>
      </c>
      <c r="G26" s="1" t="s">
        <v>1</v>
      </c>
      <c r="H26" s="1" t="s">
        <v>39</v>
      </c>
    </row>
    <row r="27" spans="1:9" ht="22.5" customHeight="1" x14ac:dyDescent="0.15">
      <c r="C27" s="39" t="s">
        <v>61</v>
      </c>
      <c r="F27" s="36">
        <f>ROUNDUP(F26/2,0)</f>
        <v>200000</v>
      </c>
      <c r="G27" s="1" t="s">
        <v>51</v>
      </c>
      <c r="H27" s="1" t="s">
        <v>38</v>
      </c>
    </row>
    <row r="28" spans="1:9" x14ac:dyDescent="0.15">
      <c r="F28" s="21"/>
      <c r="H28" s="28" t="s">
        <v>35</v>
      </c>
    </row>
    <row r="29" spans="1:9" ht="19.5" customHeight="1" x14ac:dyDescent="0.15">
      <c r="C29" s="44" t="s">
        <v>80</v>
      </c>
      <c r="F29" s="21">
        <f>F27</f>
        <v>200000</v>
      </c>
      <c r="G29" s="1" t="s">
        <v>51</v>
      </c>
      <c r="H29" s="30" t="s">
        <v>72</v>
      </c>
    </row>
    <row r="30" spans="1:9" x14ac:dyDescent="0.15">
      <c r="C30" s="1" t="s">
        <v>13</v>
      </c>
      <c r="F30" s="21">
        <f>ROUNDDOWN((F29/1.1)*0.1,0)</f>
        <v>18181</v>
      </c>
      <c r="G30" s="1" t="s">
        <v>9</v>
      </c>
      <c r="H30" s="1" t="s">
        <v>40</v>
      </c>
    </row>
    <row r="31" spans="1:9" x14ac:dyDescent="0.15">
      <c r="C31" s="1" t="s">
        <v>14</v>
      </c>
      <c r="F31" s="21">
        <f>+F29-F30</f>
        <v>181819</v>
      </c>
      <c r="G31" s="1" t="s">
        <v>9</v>
      </c>
      <c r="H31" s="1" t="s">
        <v>41</v>
      </c>
    </row>
    <row r="32" spans="1:9" x14ac:dyDescent="0.15">
      <c r="C32" s="1" t="s">
        <v>81</v>
      </c>
      <c r="F32" s="21">
        <f>IF(F31&gt;1000000,(ROUNDDOWN(1000000*10.21%,0)+ROUNDDOWN((F31-1000000)*20.42%,0)),ROUNDDOWN(F31*10.21%,0))</f>
        <v>18563</v>
      </c>
      <c r="G32" s="1" t="s">
        <v>9</v>
      </c>
      <c r="H32" s="52" t="str">
        <f>IF(F31&gt;1000000,"F=100万円×10.21%+(E-100万円)×20.42%","Ｆ＝Ｅ×１０．２１％")</f>
        <v>Ｆ＝Ｅ×１０．２１％</v>
      </c>
      <c r="I32" s="52"/>
    </row>
    <row r="33" spans="2:9" ht="21.75" customHeight="1" x14ac:dyDescent="0.15">
      <c r="D33" s="22" t="str">
        <f>IF(F31&gt;1000000,"※100万円を超える部分は20.42％","")</f>
        <v/>
      </c>
      <c r="F33" s="16"/>
    </row>
    <row r="34" spans="2:9" ht="19.5" customHeight="1" x14ac:dyDescent="0.15">
      <c r="C34" s="31" t="s">
        <v>78</v>
      </c>
      <c r="F34" s="32">
        <f>+F29-F32</f>
        <v>181437</v>
      </c>
      <c r="G34" s="1" t="s">
        <v>9</v>
      </c>
      <c r="H34" s="1" t="s">
        <v>42</v>
      </c>
    </row>
    <row r="35" spans="2:9" x14ac:dyDescent="0.15">
      <c r="C35" s="1" t="s">
        <v>43</v>
      </c>
      <c r="F35" s="21">
        <f>ROUNDDOWN((F34/1.1)*0.1,0)</f>
        <v>16494</v>
      </c>
      <c r="G35" s="1" t="s">
        <v>44</v>
      </c>
    </row>
    <row r="37" spans="2:9" x14ac:dyDescent="0.15">
      <c r="B37" s="1" t="s">
        <v>20</v>
      </c>
      <c r="C37" s="1" t="s">
        <v>7</v>
      </c>
      <c r="E37" s="15">
        <v>600000</v>
      </c>
      <c r="F37" s="1" t="s">
        <v>1</v>
      </c>
      <c r="G37" s="1" t="s">
        <v>68</v>
      </c>
      <c r="H37" s="33"/>
    </row>
    <row r="38" spans="2:9" x14ac:dyDescent="0.15">
      <c r="B38" s="1" t="s">
        <v>21</v>
      </c>
      <c r="C38" s="17" t="s">
        <v>8</v>
      </c>
      <c r="E38" s="34">
        <f>IF((ROUNDDOWN(E37*2/3,0))&gt;2000000,2000000,ROUNDDOWN(E37*2/3,0))</f>
        <v>400000</v>
      </c>
      <c r="F38" s="1" t="s">
        <v>11</v>
      </c>
      <c r="G38" s="18" t="s">
        <v>17</v>
      </c>
      <c r="H38" s="34">
        <f>+F26</f>
        <v>400000</v>
      </c>
      <c r="I38" s="1" t="s">
        <v>10</v>
      </c>
    </row>
    <row r="39" spans="2:9" x14ac:dyDescent="0.15">
      <c r="C39" s="1" t="s">
        <v>12</v>
      </c>
      <c r="E39" s="33"/>
      <c r="G39" s="19"/>
      <c r="H39" s="33"/>
    </row>
    <row r="40" spans="2:9" x14ac:dyDescent="0.15">
      <c r="C40" s="1" t="s">
        <v>69</v>
      </c>
      <c r="H40" s="33"/>
    </row>
    <row r="42" spans="2:9" x14ac:dyDescent="0.15">
      <c r="B42" s="4" t="s">
        <v>5</v>
      </c>
      <c r="C42" s="5"/>
      <c r="D42" s="41" t="s">
        <v>47</v>
      </c>
      <c r="E42" s="6"/>
      <c r="F42" s="41" t="s">
        <v>48</v>
      </c>
      <c r="G42" s="41">
        <v>12345</v>
      </c>
      <c r="H42" s="7"/>
    </row>
    <row r="43" spans="2:9" x14ac:dyDescent="0.15">
      <c r="B43" s="4"/>
      <c r="C43" s="8"/>
      <c r="D43" s="4"/>
      <c r="E43" s="4"/>
      <c r="F43" s="4"/>
      <c r="G43" s="4"/>
      <c r="H43" s="9"/>
    </row>
    <row r="44" spans="2:9" x14ac:dyDescent="0.15">
      <c r="B44" s="4"/>
      <c r="C44" s="8" t="s">
        <v>45</v>
      </c>
      <c r="D44" s="4"/>
      <c r="E44" s="42"/>
      <c r="F44" s="4"/>
      <c r="G44" s="4"/>
      <c r="H44" s="9"/>
    </row>
    <row r="45" spans="2:9" x14ac:dyDescent="0.15">
      <c r="B45" s="4"/>
      <c r="C45" s="8" t="s">
        <v>23</v>
      </c>
      <c r="D45" s="4"/>
      <c r="E45" s="42"/>
      <c r="F45" s="4"/>
      <c r="G45" s="4"/>
      <c r="H45" s="9"/>
    </row>
    <row r="46" spans="2:9" x14ac:dyDescent="0.15">
      <c r="B46" s="4"/>
      <c r="C46" s="10"/>
      <c r="D46" s="11"/>
      <c r="E46" s="43"/>
      <c r="F46" s="11"/>
      <c r="G46" s="11"/>
      <c r="H46" s="12"/>
    </row>
    <row r="47" spans="2:9" x14ac:dyDescent="0.15">
      <c r="C47" s="1" t="s">
        <v>28</v>
      </c>
    </row>
    <row r="48" spans="2:9" x14ac:dyDescent="0.15">
      <c r="C48" s="1" t="s">
        <v>46</v>
      </c>
    </row>
    <row r="51" spans="2:3" x14ac:dyDescent="0.15">
      <c r="B51" s="46" t="s">
        <v>82</v>
      </c>
      <c r="C51" s="47"/>
    </row>
    <row r="52" spans="2:3" x14ac:dyDescent="0.15">
      <c r="B52" s="45" t="s">
        <v>24</v>
      </c>
      <c r="C52" s="45"/>
    </row>
    <row r="53" spans="2:3" x14ac:dyDescent="0.15">
      <c r="B53" s="25" t="s">
        <v>25</v>
      </c>
      <c r="C53" s="25" t="s">
        <v>26</v>
      </c>
    </row>
    <row r="54" spans="2:3" x14ac:dyDescent="0.15">
      <c r="B54" s="45"/>
      <c r="C54" s="45"/>
    </row>
    <row r="55" spans="2:3" x14ac:dyDescent="0.15">
      <c r="B55" s="45"/>
      <c r="C55" s="45"/>
    </row>
    <row r="56" spans="2:3" x14ac:dyDescent="0.15">
      <c r="B56" s="45"/>
      <c r="C56" s="45"/>
    </row>
  </sheetData>
  <sheetProtection sheet="1" objects="1" scenarios="1"/>
  <mergeCells count="8">
    <mergeCell ref="B54:B56"/>
    <mergeCell ref="C54:C56"/>
    <mergeCell ref="B51:C51"/>
    <mergeCell ref="A8:I8"/>
    <mergeCell ref="A19:C19"/>
    <mergeCell ref="F16:G16"/>
    <mergeCell ref="H32:I32"/>
    <mergeCell ref="B52:C52"/>
  </mergeCells>
  <phoneticPr fontId="2"/>
  <printOptions horizontalCentered="1"/>
  <pageMargins left="0.70866141732283472" right="0.31496062992125984"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44"/>
  <sheetViews>
    <sheetView workbookViewId="0"/>
  </sheetViews>
  <sheetFormatPr defaultRowHeight="13.5" x14ac:dyDescent="0.15"/>
  <cols>
    <col min="1" max="2" width="9" style="1"/>
    <col min="3" max="3" width="8.25" style="1" customWidth="1"/>
    <col min="4" max="5" width="11.625" style="1" customWidth="1"/>
    <col min="6" max="6" width="9.25" style="1" customWidth="1"/>
    <col min="7" max="7" width="11.25" style="1" customWidth="1"/>
    <col min="8" max="8" width="17.625" style="1" customWidth="1"/>
    <col min="9" max="9" width="5" style="1" customWidth="1"/>
    <col min="10" max="16384" width="9" style="1"/>
  </cols>
  <sheetData>
    <row r="1" spans="1:9" ht="21" x14ac:dyDescent="0.15">
      <c r="A1" s="2" t="s">
        <v>6</v>
      </c>
      <c r="B1" s="23"/>
      <c r="C1" s="23"/>
      <c r="F1" s="3"/>
      <c r="G1" s="28" t="s">
        <v>67</v>
      </c>
    </row>
    <row r="2" spans="1:9" ht="21" x14ac:dyDescent="0.15">
      <c r="A2" s="2" t="s">
        <v>29</v>
      </c>
      <c r="F2" s="4"/>
      <c r="G2" s="4"/>
      <c r="H2" s="4"/>
    </row>
    <row r="3" spans="1:9" ht="15.75" customHeight="1" x14ac:dyDescent="0.15">
      <c r="A3" s="2"/>
      <c r="F3" s="4"/>
      <c r="G3" s="4"/>
      <c r="H3" s="4"/>
    </row>
    <row r="4" spans="1:9" ht="18" customHeight="1" x14ac:dyDescent="0.15">
      <c r="A4" s="1" t="s">
        <v>62</v>
      </c>
    </row>
    <row r="5" spans="1:9" ht="18" customHeight="1" x14ac:dyDescent="0.15">
      <c r="A5" s="1" t="s">
        <v>49</v>
      </c>
      <c r="G5" s="3" t="s">
        <v>27</v>
      </c>
    </row>
    <row r="6" spans="1:9" ht="18" customHeight="1" x14ac:dyDescent="0.15">
      <c r="A6" s="1" t="s">
        <v>63</v>
      </c>
    </row>
    <row r="7" spans="1:9" ht="27.75" customHeight="1" x14ac:dyDescent="0.15"/>
    <row r="8" spans="1:9" ht="21" x14ac:dyDescent="0.15">
      <c r="A8" s="48" t="s">
        <v>77</v>
      </c>
      <c r="B8" s="48"/>
      <c r="C8" s="48"/>
      <c r="D8" s="48"/>
      <c r="E8" s="48"/>
      <c r="F8" s="48"/>
      <c r="G8" s="48"/>
      <c r="H8" s="48"/>
    </row>
    <row r="10" spans="1:9" x14ac:dyDescent="0.15">
      <c r="B10" s="5" t="s">
        <v>30</v>
      </c>
      <c r="C10" s="41"/>
      <c r="D10" s="6"/>
      <c r="E10" s="6"/>
      <c r="F10" s="6"/>
      <c r="G10" s="6"/>
      <c r="H10" s="7"/>
    </row>
    <row r="11" spans="1:9" x14ac:dyDescent="0.15">
      <c r="B11" s="8" t="s">
        <v>0</v>
      </c>
      <c r="C11" s="42"/>
      <c r="D11" s="4"/>
      <c r="E11" s="4"/>
      <c r="F11" s="4"/>
      <c r="G11" s="4"/>
      <c r="H11" s="9"/>
    </row>
    <row r="12" spans="1:9" x14ac:dyDescent="0.15">
      <c r="B12" s="8"/>
      <c r="C12" s="4"/>
      <c r="D12" s="4"/>
      <c r="E12" s="4"/>
      <c r="F12" s="4"/>
      <c r="G12" s="4"/>
      <c r="H12" s="9"/>
      <c r="I12" s="4"/>
    </row>
    <row r="13" spans="1:9" x14ac:dyDescent="0.15">
      <c r="B13" s="8" t="s">
        <v>32</v>
      </c>
      <c r="C13" s="4"/>
      <c r="D13" s="4"/>
      <c r="E13" s="4"/>
      <c r="F13" s="4"/>
      <c r="G13" s="4"/>
      <c r="H13" s="9"/>
      <c r="I13" s="4"/>
    </row>
    <row r="14" spans="1:9" x14ac:dyDescent="0.15">
      <c r="B14" s="8"/>
      <c r="C14" s="42"/>
      <c r="D14" s="4"/>
      <c r="E14" s="4"/>
      <c r="F14" s="4"/>
      <c r="G14" s="29"/>
      <c r="H14" s="9" t="s">
        <v>50</v>
      </c>
      <c r="I14" s="4"/>
    </row>
    <row r="15" spans="1:9" x14ac:dyDescent="0.15">
      <c r="B15" s="8"/>
      <c r="C15" s="42"/>
      <c r="D15" s="4"/>
      <c r="E15" s="4"/>
      <c r="F15" s="4"/>
      <c r="G15" s="4"/>
      <c r="H15" s="9"/>
      <c r="I15" s="4"/>
    </row>
    <row r="16" spans="1:9" x14ac:dyDescent="0.15">
      <c r="B16" s="8"/>
      <c r="C16" s="4"/>
      <c r="D16" s="4"/>
      <c r="E16" s="4"/>
      <c r="F16" s="51" t="s">
        <v>66</v>
      </c>
      <c r="G16" s="51"/>
      <c r="H16" s="9"/>
      <c r="I16" s="4"/>
    </row>
    <row r="17" spans="1:9" x14ac:dyDescent="0.15">
      <c r="B17" s="26"/>
      <c r="C17" s="11"/>
      <c r="D17" s="11"/>
      <c r="E17" s="11"/>
      <c r="F17" s="11"/>
      <c r="G17" s="11"/>
      <c r="H17" s="12"/>
      <c r="I17" s="4"/>
    </row>
    <row r="18" spans="1:9" x14ac:dyDescent="0.15">
      <c r="E18" s="4"/>
      <c r="F18" s="4"/>
      <c r="G18" s="4"/>
    </row>
    <row r="19" spans="1:9" ht="21" x14ac:dyDescent="0.15">
      <c r="A19" s="49" t="s">
        <v>76</v>
      </c>
      <c r="B19" s="49"/>
      <c r="C19" s="49"/>
      <c r="D19" s="24">
        <f>+F29</f>
        <v>200000</v>
      </c>
      <c r="E19" s="1" t="s">
        <v>1</v>
      </c>
      <c r="F19" s="1" t="s">
        <v>16</v>
      </c>
      <c r="H19" s="20">
        <f>ROUNDDOWN((D19/1.1)*0.1,0)</f>
        <v>18181</v>
      </c>
      <c r="I19" s="1" t="s">
        <v>15</v>
      </c>
    </row>
    <row r="20" spans="1:9" ht="14.25" customHeight="1" x14ac:dyDescent="0.15">
      <c r="B20" s="2"/>
      <c r="C20" s="13"/>
      <c r="D20" s="24"/>
      <c r="H20" s="20"/>
    </row>
    <row r="21" spans="1:9" x14ac:dyDescent="0.15">
      <c r="B21" s="3" t="s">
        <v>22</v>
      </c>
    </row>
    <row r="23" spans="1:9" x14ac:dyDescent="0.15">
      <c r="B23" s="1" t="s">
        <v>2</v>
      </c>
    </row>
    <row r="25" spans="1:9" x14ac:dyDescent="0.15">
      <c r="C25" s="1" t="s">
        <v>19</v>
      </c>
      <c r="F25" s="14">
        <v>600000</v>
      </c>
      <c r="G25" s="1" t="s">
        <v>54</v>
      </c>
      <c r="H25" s="1" t="s">
        <v>55</v>
      </c>
    </row>
    <row r="26" spans="1:9" x14ac:dyDescent="0.15">
      <c r="C26" s="1" t="s">
        <v>3</v>
      </c>
      <c r="F26" s="15">
        <v>200000</v>
      </c>
      <c r="G26" s="1" t="s">
        <v>1</v>
      </c>
      <c r="H26" s="1" t="s">
        <v>56</v>
      </c>
    </row>
    <row r="27" spans="1:9" x14ac:dyDescent="0.15">
      <c r="C27" s="1" t="s">
        <v>71</v>
      </c>
      <c r="F27" s="21">
        <f>+F25-F26</f>
        <v>400000</v>
      </c>
      <c r="G27" s="1" t="s">
        <v>1</v>
      </c>
      <c r="H27" s="1" t="s">
        <v>57</v>
      </c>
    </row>
    <row r="28" spans="1:9" ht="23.25" customHeight="1" x14ac:dyDescent="0.15">
      <c r="C28" s="37" t="s">
        <v>60</v>
      </c>
      <c r="D28" s="38"/>
      <c r="E28" s="38"/>
      <c r="F28" s="21">
        <f>ROUNDUP(F27/2,0)</f>
        <v>200000</v>
      </c>
      <c r="G28" s="1" t="s">
        <v>51</v>
      </c>
      <c r="H28" s="1" t="s">
        <v>58</v>
      </c>
    </row>
    <row r="29" spans="1:9" ht="24.75" customHeight="1" x14ac:dyDescent="0.15">
      <c r="C29" s="38" t="s">
        <v>79</v>
      </c>
      <c r="D29" s="35"/>
      <c r="F29" s="36">
        <f>F27-F28</f>
        <v>200000</v>
      </c>
      <c r="G29" s="1" t="s">
        <v>51</v>
      </c>
      <c r="H29" s="1" t="s">
        <v>75</v>
      </c>
    </row>
    <row r="30" spans="1:9" x14ac:dyDescent="0.15">
      <c r="C30" s="1" t="s">
        <v>52</v>
      </c>
      <c r="F30" s="20">
        <f>ROUNDDOWN((D19/1.1)*0.1,0)</f>
        <v>18181</v>
      </c>
      <c r="G30" s="1" t="s">
        <v>53</v>
      </c>
      <c r="H30" s="1" t="s">
        <v>59</v>
      </c>
    </row>
    <row r="31" spans="1:9" x14ac:dyDescent="0.15">
      <c r="F31" s="13"/>
    </row>
    <row r="33" spans="2:9" x14ac:dyDescent="0.15">
      <c r="B33" s="1" t="s">
        <v>20</v>
      </c>
      <c r="C33" s="1" t="s">
        <v>7</v>
      </c>
      <c r="E33" s="15">
        <v>600000</v>
      </c>
      <c r="F33" s="1" t="s">
        <v>1</v>
      </c>
      <c r="G33" s="1" t="s">
        <v>68</v>
      </c>
    </row>
    <row r="34" spans="2:9" x14ac:dyDescent="0.15">
      <c r="B34" s="1" t="s">
        <v>21</v>
      </c>
      <c r="C34" s="17" t="s">
        <v>8</v>
      </c>
      <c r="D34" s="33"/>
      <c r="E34" s="34">
        <f>IF((ROUNDDOWN(E33*2/3,0))&gt;2000000,2000000,ROUNDDOWN(E33*2/3,0))</f>
        <v>400000</v>
      </c>
      <c r="F34" s="1" t="s">
        <v>11</v>
      </c>
      <c r="G34" s="18" t="s">
        <v>17</v>
      </c>
      <c r="H34" s="34">
        <f>+F27</f>
        <v>400000</v>
      </c>
      <c r="I34" s="1" t="s">
        <v>1</v>
      </c>
    </row>
    <row r="35" spans="2:9" x14ac:dyDescent="0.15">
      <c r="C35" s="1" t="s">
        <v>12</v>
      </c>
      <c r="D35" s="33"/>
      <c r="E35" s="33"/>
      <c r="G35" s="19"/>
      <c r="H35" s="33"/>
    </row>
    <row r="36" spans="2:9" x14ac:dyDescent="0.15">
      <c r="C36" s="1" t="s">
        <v>69</v>
      </c>
      <c r="H36" s="33"/>
    </row>
    <row r="37" spans="2:9" ht="27.75" customHeight="1" x14ac:dyDescent="0.15"/>
    <row r="38" spans="2:9" x14ac:dyDescent="0.15">
      <c r="B38" s="4" t="s">
        <v>5</v>
      </c>
      <c r="C38" s="5"/>
      <c r="D38" s="41" t="s">
        <v>47</v>
      </c>
      <c r="E38" s="6"/>
      <c r="F38" s="41" t="s">
        <v>48</v>
      </c>
      <c r="G38" s="41">
        <v>12345</v>
      </c>
      <c r="H38" s="7"/>
    </row>
    <row r="39" spans="2:9" x14ac:dyDescent="0.15">
      <c r="B39" s="4"/>
      <c r="C39" s="8"/>
      <c r="D39" s="4"/>
      <c r="E39" s="4"/>
      <c r="F39" s="4"/>
      <c r="G39" s="4"/>
      <c r="H39" s="9"/>
    </row>
    <row r="40" spans="2:9" x14ac:dyDescent="0.15">
      <c r="B40" s="4"/>
      <c r="C40" s="8" t="s">
        <v>45</v>
      </c>
      <c r="D40" s="4"/>
      <c r="E40" s="42"/>
      <c r="F40" s="4"/>
      <c r="G40" s="4"/>
      <c r="H40" s="9"/>
    </row>
    <row r="41" spans="2:9" x14ac:dyDescent="0.15">
      <c r="B41" s="4"/>
      <c r="C41" s="8" t="s">
        <v>23</v>
      </c>
      <c r="D41" s="4"/>
      <c r="E41" s="42"/>
      <c r="F41" s="4"/>
      <c r="G41" s="4"/>
      <c r="H41" s="9"/>
    </row>
    <row r="42" spans="2:9" x14ac:dyDescent="0.15">
      <c r="B42" s="4"/>
      <c r="C42" s="10"/>
      <c r="D42" s="11"/>
      <c r="E42" s="43"/>
      <c r="F42" s="11"/>
      <c r="G42" s="11"/>
      <c r="H42" s="12"/>
    </row>
    <row r="43" spans="2:9" s="40" customFormat="1" ht="23.25" customHeight="1" x14ac:dyDescent="0.15">
      <c r="C43" s="40" t="s">
        <v>28</v>
      </c>
    </row>
    <row r="44" spans="2:9" s="40" customFormat="1" ht="23.25" customHeight="1" x14ac:dyDescent="0.15">
      <c r="C44" s="40" t="s">
        <v>46</v>
      </c>
    </row>
  </sheetData>
  <sheetProtection sheet="1" objects="1" scenarios="1"/>
  <mergeCells count="3">
    <mergeCell ref="F16:G16"/>
    <mergeCell ref="A8:H8"/>
    <mergeCell ref="A19:C19"/>
  </mergeCells>
  <phoneticPr fontId="2"/>
  <printOptions horizontalCentered="1"/>
  <pageMargins left="0.70866141732283472" right="0.31496062992125984"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フォーム①個人</vt:lpstr>
      <vt:lpstr>フォーム②法人</vt:lpstr>
      <vt:lpstr>フォーム①個人!Print_Area</vt:lpstr>
      <vt:lpstr>フォーム②法人!Print_Area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b-atsumi</cp:lastModifiedBy>
  <cp:lastPrinted>2022-07-04T00:04:43Z</cp:lastPrinted>
  <dcterms:created xsi:type="dcterms:W3CDTF">2013-06-13T07:02:21Z</dcterms:created>
  <dcterms:modified xsi:type="dcterms:W3CDTF">2022-07-04T00:04:54Z</dcterms:modified>
</cp:coreProperties>
</file>